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<sst xmlns="http://schemas.openxmlformats.org/spreadsheetml/2006/main" count="48" uniqueCount="45">
  <si>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</si>
  <si>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</si>
  <si>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</si>
  <si>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</si>
  <si>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</si>
  <si>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</si>
  <si>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</si>
  <si>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</si>
  <si>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</si>
  <si>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</si>
  <si>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</si>
  <si>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</si>
  <si>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</si>
  <si>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</si>
  <si>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</si>
  <si>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</si>
  <si>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</si>
  <si>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</si>
  <si>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</si>
  <si>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</si>
  <si>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</si>
  <si>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</si>
  <si>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</si>
  <si>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</si>
  <si>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</si>
  <si>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</si>
  <si>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</si>
  <si>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</si>
  <si>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</si>
  <si>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</si>
  <si>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</si>
  <si>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</si>
  <si>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</si>
  <si>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</si>
  <si>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</si>
  <si>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</si>
  <si>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</si>
  <si>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</si>
  <si>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</si>
  <si>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</si>
  <si>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</si>
  <si>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</si>
  <si>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</si>
  <si>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Касові видатки станом на 19.09.2014</t>
  </si>
  <si>
    <t>Надійшло*/ Профінансовано **   станом на 24.09.2014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</si>
</sst>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0" fillId="0" borderId="10" xfId="54" applyFont="1" applyBorder="1">
      <alignment/>
      <protection/>
    </xf>
    <xf numFmtId="4" fontId="21" fillId="0" borderId="0" xfId="54" applyNumberFormat="1" applyFont="1">
      <alignment/>
      <protection/>
    </xf>
    <xf numFmtId="171" fontId="28" fillId="25" borderId="10" xfId="64" applyNumberFormat="1" applyFont="1" applyFill="1" applyBorder="1" applyAlignment="1">
      <alignment horizontal="center" vertical="center"/>
    </xf>
    <xf numFmtId="171" fontId="22" fillId="0" borderId="10" xfId="54" applyNumberFormat="1" applyFont="1" applyFill="1" applyBorder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4">
          <cell r="E44">
            <v>9029.5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1">
      <selection activeCell="D4" sqref="D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75390625" style="3" customWidth="1"/>
    <col min="5" max="5" width="17.625" style="3" hidden="1" customWidth="1"/>
    <col min="6" max="6" width="14.375" style="3" customWidth="1"/>
    <col min="7" max="7" width="11.00390625" style="3" customWidth="1"/>
    <col min="8" max="16384" width="9.00390625" style="3" customWidth="1"/>
  </cols>
  <sheetData>
    <row r="1" spans="1:6" ht="26.25" customHeight="1">
      <c r="A1" s="74"/>
      <c r="B1" s="74"/>
      <c r="C1" s="74"/>
      <c r="D1" s="74"/>
      <c r="E1" s="74"/>
      <c r="F1" s="74"/>
    </row>
    <row r="2" spans="1:6" ht="39" customHeight="1">
      <c r="A2" s="78" t="s">
        <v>36</v>
      </c>
      <c r="B2" s="78"/>
      <c r="C2" s="78"/>
      <c r="D2" s="78"/>
      <c r="E2" s="78"/>
      <c r="F2" s="78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87" t="s">
        <v>0</v>
      </c>
      <c r="B4" s="87" t="s">
        <v>14</v>
      </c>
      <c r="C4" s="88" t="s">
        <v>37</v>
      </c>
      <c r="D4" s="63" t="s">
        <v>44</v>
      </c>
      <c r="E4" s="85" t="s">
        <v>43</v>
      </c>
      <c r="F4" s="85" t="s">
        <v>35</v>
      </c>
    </row>
    <row r="5" spans="1:6" s="6" customFormat="1" ht="21" customHeight="1" hidden="1">
      <c r="A5" s="87"/>
      <c r="B5" s="87"/>
      <c r="C5" s="88"/>
      <c r="D5" s="8"/>
      <c r="E5" s="85"/>
      <c r="F5" s="85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6" ht="32.25" customHeight="1">
      <c r="A7" s="86" t="s">
        <v>15</v>
      </c>
      <c r="B7" s="86"/>
      <c r="C7" s="86"/>
      <c r="D7" s="66"/>
      <c r="E7" s="66"/>
      <c r="F7" s="67"/>
    </row>
    <row r="8" spans="1:6" ht="37.5">
      <c r="A8" s="10"/>
      <c r="B8" s="11" t="s">
        <v>38</v>
      </c>
      <c r="C8" s="12">
        <v>3671.5</v>
      </c>
      <c r="D8" s="12">
        <v>1092.74096</v>
      </c>
      <c r="E8" s="12"/>
      <c r="F8" s="14">
        <f>D8/C8</f>
        <v>0.2976279340868855</v>
      </c>
    </row>
    <row r="9" spans="1:6" ht="57" customHeight="1">
      <c r="A9" s="10"/>
      <c r="B9" s="11" t="s">
        <v>39</v>
      </c>
      <c r="C9" s="12">
        <v>268.1</v>
      </c>
      <c r="D9" s="12">
        <v>236.18745</v>
      </c>
      <c r="E9" s="12"/>
      <c r="F9" s="14">
        <f>D9/C9</f>
        <v>0.880967735919433</v>
      </c>
    </row>
    <row r="10" spans="1:6" ht="37.5">
      <c r="A10" s="10"/>
      <c r="B10" s="11" t="s">
        <v>40</v>
      </c>
      <c r="C10" s="21">
        <f>11025.7+2348.3</f>
        <v>13374</v>
      </c>
      <c r="D10" s="13">
        <f>'[1]облік по субвенції '!E44</f>
        <v>9029.5</v>
      </c>
      <c r="E10" s="13"/>
      <c r="F10" s="14">
        <f>D10/C10</f>
        <v>0.6751532824884103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10358.42841</v>
      </c>
      <c r="E11" s="17"/>
      <c r="F11" s="18">
        <f>D11/C11</f>
        <v>0.5982827609509288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73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10358.42841</v>
      </c>
      <c r="E17" s="34"/>
      <c r="F17" s="35">
        <f t="shared" si="0"/>
        <v>0.35216135523682063</v>
      </c>
    </row>
    <row r="18" spans="1:6" s="36" customFormat="1" ht="18.75">
      <c r="A18" s="60"/>
      <c r="B18" s="37" t="s">
        <v>31</v>
      </c>
      <c r="C18" s="61"/>
      <c r="D18" s="61">
        <f>D19+D20</f>
        <v>20407.67235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4467.351319999999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15940.321030000001</v>
      </c>
      <c r="E20" s="28"/>
      <c r="F20" s="38"/>
    </row>
    <row r="21" spans="1:6" s="36" customFormat="1" ht="36.75" customHeight="1">
      <c r="A21" s="79" t="s">
        <v>21</v>
      </c>
      <c r="B21" s="80"/>
      <c r="C21" s="80"/>
      <c r="D21" s="80"/>
      <c r="E21" s="80"/>
      <c r="F21" s="81"/>
    </row>
    <row r="22" spans="1:6" s="36" customFormat="1" ht="25.5" customHeight="1">
      <c r="A22" s="82" t="s">
        <v>22</v>
      </c>
      <c r="B22" s="83"/>
      <c r="C22" s="83"/>
      <c r="D22" s="83"/>
      <c r="E22" s="83"/>
      <c r="F22" s="84"/>
    </row>
    <row r="23" spans="1:11" ht="37.5" customHeight="1">
      <c r="A23" s="40">
        <v>1</v>
      </c>
      <c r="B23" s="41" t="s">
        <v>23</v>
      </c>
      <c r="C23" s="17">
        <f>C24+C34</f>
        <v>24758.156250000004</v>
      </c>
      <c r="D23" s="17">
        <f>D24+D34</f>
        <v>1792.99727</v>
      </c>
      <c r="E23" s="42">
        <f>E24+E34</f>
        <v>1465.87484</v>
      </c>
      <c r="F23" s="18">
        <f>D23/C23</f>
        <v>0.07242046830526808</v>
      </c>
      <c r="G23" s="76"/>
      <c r="H23" s="76"/>
      <c r="I23" s="76"/>
      <c r="J23" s="76"/>
      <c r="K23" s="76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1727.99727</v>
      </c>
      <c r="E24" s="24">
        <f>SUM(E25:E31)</f>
        <v>1400.87484</v>
      </c>
      <c r="F24" s="38">
        <f>D24/C24</f>
        <v>0.16252205734883135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275.11826+44.844+19.1124+72.90011+34.34977+99.34021+72.81226+14.68514+109.64987+111.52318+60.41236+172.32948+16.129+13.5-164.20188+155.73452+143.87249+51.18854+27.5154</f>
        <v>1330.8151100000002</v>
      </c>
      <c r="E25" s="13">
        <f>990.19268+13.5</f>
        <v>1003.69268</v>
      </c>
      <c r="F25" s="38">
        <f>D25/C25</f>
        <v>0.5455054558124284</v>
      </c>
      <c r="G25" s="71"/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13">
        <f>4.70537</f>
        <v>4.70537</v>
      </c>
      <c r="F26" s="38">
        <f>D26/C26</f>
        <v>0.0009354298724573773</v>
      </c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13">
        <f>95.1027+9.89184-9.89184</f>
        <v>95.1027</v>
      </c>
      <c r="F27" s="38">
        <f>D27/C27</f>
        <v>0.49999999999999983</v>
      </c>
    </row>
    <row r="28" spans="1:6" ht="18.75">
      <c r="A28" s="43"/>
      <c r="B28" s="1" t="s">
        <v>4</v>
      </c>
      <c r="C28" s="46">
        <v>1484</v>
      </c>
      <c r="D28" s="13"/>
      <c r="E28" s="13"/>
      <c r="F28" s="38">
        <f aca="true" t="shared" si="1" ref="F28:F46">D28/C28</f>
        <v>0</v>
      </c>
    </row>
    <row r="29" spans="1:6" ht="18.75">
      <c r="A29" s="43"/>
      <c r="B29" s="1" t="s">
        <v>5</v>
      </c>
      <c r="C29" s="46">
        <v>1103.7</v>
      </c>
      <c r="D29" s="13"/>
      <c r="E29" s="13"/>
      <c r="F29" s="38">
        <f t="shared" si="1"/>
        <v>0</v>
      </c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13">
        <f>D30</f>
        <v>287.48225</v>
      </c>
      <c r="F30" s="38">
        <f>D30/C30</f>
        <v>0.8588940806473958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69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69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69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69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/>
      <c r="E38" s="69"/>
      <c r="F38" s="38">
        <f t="shared" si="1"/>
        <v>0</v>
      </c>
    </row>
    <row r="39" spans="1:6" s="36" customFormat="1" ht="27.75" customHeight="1">
      <c r="A39" s="82" t="s">
        <v>41</v>
      </c>
      <c r="B39" s="83"/>
      <c r="C39" s="83"/>
      <c r="D39" s="83"/>
      <c r="E39" s="83"/>
      <c r="F39" s="84"/>
    </row>
    <row r="40" spans="1:11" ht="37.5" customHeight="1">
      <c r="A40" s="40">
        <v>2</v>
      </c>
      <c r="B40" s="41" t="s">
        <v>23</v>
      </c>
      <c r="C40" s="72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76"/>
      <c r="H40" s="76"/>
      <c r="I40" s="76"/>
      <c r="J40" s="76"/>
      <c r="K40" s="76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70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71.106+101.5188+85.40424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4102.05262</v>
      </c>
      <c r="E44" s="70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2051.02631</v>
      </c>
      <c r="E45" s="70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29413.870250000004</v>
      </c>
      <c r="D46" s="54">
        <f>D23+D40</f>
        <v>2051.02631</v>
      </c>
      <c r="E46" s="54">
        <f>E40+E23</f>
        <v>1652.79788</v>
      </c>
      <c r="F46" s="18">
        <f t="shared" si="1"/>
        <v>0.06972990268086193</v>
      </c>
    </row>
    <row r="47" spans="1:6" ht="21" customHeight="1">
      <c r="A47" s="77" t="s">
        <v>29</v>
      </c>
      <c r="B47" s="77"/>
      <c r="C47" s="77"/>
      <c r="D47" s="55"/>
      <c r="E47" s="55"/>
      <c r="F47" s="55"/>
    </row>
    <row r="48" spans="1:6" ht="18.75">
      <c r="A48" s="75" t="s">
        <v>30</v>
      </c>
      <c r="B48" s="75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7:C7"/>
    <mergeCell ref="E4:E5"/>
    <mergeCell ref="A4:A5"/>
    <mergeCell ref="B4:B5"/>
    <mergeCell ref="C4:C5"/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2014-09-05T12:01:52Z</cp:lastPrinted>
  <dcterms:created xsi:type="dcterms:W3CDTF">2014-03-25T13:04:01Z</dcterms:created>
  <dcterms:modified xsi:type="dcterms:W3CDTF">2014-09-24T13:46:45Z</dcterms:modified>
  <cp:category/>
  <cp:version/>
  <cp:contentType/>
  <cp:contentStatus/>
</cp:coreProperties>
</file>